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0f16653e852d1120/Documents/SSM Parish Council/Finance/Key Financial Documents/"/>
    </mc:Choice>
  </mc:AlternateContent>
  <xr:revisionPtr revIDLastSave="10" documentId="8_{F5800DDA-2043-48F1-8931-5A7FC6BD7203}" xr6:coauthVersionLast="47" xr6:coauthVersionMax="47" xr10:uidLastSave="{A1EFF2EB-F006-4619-802F-9BF502E8367E}"/>
  <bookViews>
    <workbookView xWindow="2505" yWindow="2505" windowWidth="21600" windowHeight="11295" xr2:uid="{84D08DF0-64C2-4A3B-8CD3-6FAA9BCBE3BD}"/>
  </bookViews>
  <sheets>
    <sheet name="2026 27 BUDGET" sheetId="3" r:id="rId1"/>
    <sheet name="Allocations &amp; Reserves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3" l="1"/>
  <c r="C27" i="3"/>
  <c r="D27" i="3"/>
  <c r="E27" i="3" s="1"/>
  <c r="B43" i="3"/>
  <c r="C43" i="3"/>
  <c r="D43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30" i="3"/>
  <c r="E31" i="3"/>
  <c r="E32" i="3"/>
  <c r="E33" i="3"/>
  <c r="E34" i="3"/>
  <c r="E35" i="3"/>
  <c r="E37" i="3"/>
  <c r="E38" i="3"/>
  <c r="E39" i="3"/>
  <c r="E40" i="3"/>
  <c r="E41" i="3"/>
  <c r="E42" i="3"/>
  <c r="E51" i="3"/>
  <c r="B31" i="4"/>
  <c r="B34" i="4" s="1"/>
  <c r="B17" i="4"/>
  <c r="E47" i="3"/>
  <c r="E48" i="3"/>
  <c r="E49" i="3"/>
  <c r="E50" i="3"/>
  <c r="E52" i="3"/>
  <c r="E53" i="3"/>
  <c r="E54" i="3"/>
  <c r="C55" i="3"/>
  <c r="D55" i="3"/>
  <c r="B55" i="3"/>
  <c r="E55" i="3" l="1"/>
  <c r="D44" i="3"/>
  <c r="C44" i="3"/>
  <c r="B44" i="3"/>
  <c r="E43" i="3"/>
</calcChain>
</file>

<file path=xl/sharedStrings.xml><?xml version="1.0" encoding="utf-8"?>
<sst xmlns="http://schemas.openxmlformats.org/spreadsheetml/2006/main" count="137" uniqueCount="130">
  <si>
    <t>STOKE ST MARY PARISH COUNCIL</t>
  </si>
  <si>
    <t>DESCRIPTION</t>
  </si>
  <si>
    <t>Insurance</t>
  </si>
  <si>
    <t>Staff Costs</t>
  </si>
  <si>
    <t>SC precept</t>
  </si>
  <si>
    <t>SSM Village Hall</t>
  </si>
  <si>
    <t>HMRC VAT refund</t>
  </si>
  <si>
    <t>Information Commisioners Office</t>
  </si>
  <si>
    <t>Somerset Council Allotments rent</t>
  </si>
  <si>
    <t>Other Receipts TOTAL</t>
  </si>
  <si>
    <t>Playsafety play area inspection</t>
  </si>
  <si>
    <t>Bank interest</t>
  </si>
  <si>
    <t>Slide sale</t>
  </si>
  <si>
    <t>Gift for internal auditor</t>
  </si>
  <si>
    <t>£</t>
  </si>
  <si>
    <t>Paymt SSM Church Committee Burial Grant</t>
  </si>
  <si>
    <t>Defibrillator spares</t>
  </si>
  <si>
    <t>BUDGET 2026/2027</t>
  </si>
  <si>
    <t>2024/2025</t>
  </si>
  <si>
    <t>2025/2026 FORECAST</t>
  </si>
  <si>
    <t>2026/2027 BUDGET</t>
  </si>
  <si>
    <t>VARIANCE 2025/6 V 2026/7</t>
  </si>
  <si>
    <t>Grounds Maintenance</t>
  </si>
  <si>
    <t>Training</t>
  </si>
  <si>
    <t>First Aid course provision</t>
  </si>
  <si>
    <t>SALC affiliation fee</t>
  </si>
  <si>
    <t>Sundries/stationery</t>
  </si>
  <si>
    <t>Clerk's expenses</t>
  </si>
  <si>
    <t>PKF external audit</t>
  </si>
  <si>
    <t>new battery possibly needed 26/27</t>
  </si>
  <si>
    <t>one off course unlikely repeated</t>
  </si>
  <si>
    <t>after 24/25 should just be maintenance</t>
  </si>
  <si>
    <t>Drains/flooding equipment purchase</t>
  </si>
  <si>
    <t>RECEIPTS</t>
  </si>
  <si>
    <t>Flooding/drainage grant SRA</t>
  </si>
  <si>
    <t>Day to Day:</t>
  </si>
  <si>
    <t>Play area maintenance</t>
  </si>
  <si>
    <t>Play area refurbishment</t>
  </si>
  <si>
    <t>Clerk's laptop</t>
  </si>
  <si>
    <t>possibly litter bin emptying/play area</t>
  </si>
  <si>
    <t>Somerset Day &amp; Open Gardens</t>
  </si>
  <si>
    <t>Shoreditch speed limit</t>
  </si>
  <si>
    <t>Road signs/posts</t>
  </si>
  <si>
    <t>ALL FIGS GROSS OF VAT</t>
  </si>
  <si>
    <t>Traffic management SID 1</t>
  </si>
  <si>
    <t>Traffic management SID 2</t>
  </si>
  <si>
    <t xml:space="preserve">RH estimate for extra work </t>
  </si>
  <si>
    <t>possibly not required til 27/28</t>
  </si>
  <si>
    <t>covers 3 new signs, 3 new posts</t>
  </si>
  <si>
    <t>no further liabilities on old website</t>
  </si>
  <si>
    <t>election costs 27/28</t>
  </si>
  <si>
    <t>SRA work/drain clearance</t>
  </si>
  <si>
    <t>Projects/Devolution/One offs</t>
  </si>
  <si>
    <t>1 post for 25/26 for Haydon Post (waiting on SC)</t>
  </si>
  <si>
    <t>2 posts plus excess on grant for SID 2 purchase</t>
  </si>
  <si>
    <t xml:space="preserve">Flood Control Contract </t>
  </si>
  <si>
    <t>allows for keeping ditches clear</t>
  </si>
  <si>
    <t>assumes both allotments rented</t>
  </si>
  <si>
    <t>Shoreditch defib installation</t>
  </si>
  <si>
    <t>SRA excess over grant rec'd</t>
  </si>
  <si>
    <t>Shoreditch speed limit parish contribution</t>
  </si>
  <si>
    <t>3 roadsigns/posts</t>
  </si>
  <si>
    <t>Est balances at 30th March 2026</t>
  </si>
  <si>
    <t>Current a/c</t>
  </si>
  <si>
    <t>Reserve a/c</t>
  </si>
  <si>
    <t>95 day notice a/c</t>
  </si>
  <si>
    <t>SID 2</t>
  </si>
  <si>
    <t>grant due from police for 2nd SID - Shoreditch and SSM</t>
  </si>
  <si>
    <t>est based on c£16800 project spend plus a bit more for day to day</t>
  </si>
  <si>
    <t>SRA grant part B</t>
  </si>
  <si>
    <t>SID 2 grant</t>
  </si>
  <si>
    <t>Comments relating to 2026 27 budget</t>
  </si>
  <si>
    <t>Play area turfing</t>
  </si>
  <si>
    <t>not invoiced but still a liability</t>
  </si>
  <si>
    <t>Total Day to Day Spend</t>
  </si>
  <si>
    <t>Total projects/dev/one offs Spend</t>
  </si>
  <si>
    <t>Noticeboards - replacing</t>
  </si>
  <si>
    <t>programme of replacement</t>
  </si>
  <si>
    <t>2026 27</t>
  </si>
  <si>
    <t>Noticeboards</t>
  </si>
  <si>
    <t>SID 2 excess over grant rec'd plus posts</t>
  </si>
  <si>
    <t>Play area turfing not invoiced 2024 25</t>
  </si>
  <si>
    <t>Total est balances at 30th March 2026</t>
  </si>
  <si>
    <t>TOTAL ALL SPENDING</t>
  </si>
  <si>
    <t>ALLOCATED SPEND ITEMS FROM RESERVES - SEE NEXT TAB</t>
  </si>
  <si>
    <t>increase in risk</t>
  </si>
  <si>
    <t>24 25 spend omitted</t>
  </si>
  <si>
    <t>Est balance at yr end 2026 27</t>
  </si>
  <si>
    <t xml:space="preserve">Drawn from reserves </t>
  </si>
  <si>
    <t>Old website</t>
  </si>
  <si>
    <t>New website/email</t>
  </si>
  <si>
    <t>Campaigning</t>
  </si>
  <si>
    <t>Contingency</t>
  </si>
  <si>
    <t>Election</t>
  </si>
  <si>
    <t>Allotment rent</t>
  </si>
  <si>
    <t>based on 240 hrs pa @ £15.06 per hr, plus backpay.  Hours increased Dec 2025 to 20 hrs per month</t>
  </si>
  <si>
    <t>GDPR requirement</t>
  </si>
  <si>
    <t>Parish Online provides website/email gov.uk</t>
  </si>
  <si>
    <t>maintenance of play area/Stoke Lane area</t>
  </si>
  <si>
    <t>annual requirement</t>
  </si>
  <si>
    <t>mileage/refreshments for Annual Parish mtg</t>
  </si>
  <si>
    <t>stationery/paper/ink cartridges</t>
  </si>
  <si>
    <t>Somerset Associaton of Local Councils</t>
  </si>
  <si>
    <t>required for councillors/clerk</t>
  </si>
  <si>
    <t>contribution to church</t>
  </si>
  <si>
    <t>External audit not needed, hopefully</t>
  </si>
  <si>
    <t>play area refub complete</t>
  </si>
  <si>
    <t>approved Jan 15th 2026</t>
  </si>
  <si>
    <t>25/25 high because holding of play area grants</t>
  </si>
  <si>
    <t>one off in 24/25 prior to refurb of play area</t>
  </si>
  <si>
    <t>to support planning campaign (to be discussed at March 26 meeting)</t>
  </si>
  <si>
    <t>£200 for vols equipment/£200 for fly tipping issues</t>
  </si>
  <si>
    <t>includes SRA part B (£6160) and bonfire (£500) plus VAT</t>
  </si>
  <si>
    <t>hall hire for 8 pc meetings plus inflation</t>
  </si>
  <si>
    <t>Excess over SRA grant, excluding VAT</t>
  </si>
  <si>
    <t>Somerset &amp; Avon grant excludes VAT.  Grant is for £2700, anticipate additional £1200 spend for installation</t>
  </si>
  <si>
    <t>PC contribution (est Rob Hossell)</t>
  </si>
  <si>
    <t>In any year where the parish raises funds for capital projects, the grants usually exclude VAT.  The funds spent against these capital items nearly always include VAT, which is reclaimed annually.</t>
  </si>
  <si>
    <t>Allocations represent unfunded commitments the PC has made for 2026 27.</t>
  </si>
  <si>
    <t>installation probably not covered by grant from BHF</t>
  </si>
  <si>
    <t xml:space="preserve">installation probably not covered by BHF </t>
  </si>
  <si>
    <t>in case SC goes into administration</t>
  </si>
  <si>
    <t>Total Committed Reserve Spend 2026 27</t>
  </si>
  <si>
    <t>difference b/w spend / receipts 2026 27</t>
  </si>
  <si>
    <t>Committed Project Spend Reserved for 2026 27</t>
  </si>
  <si>
    <t>General Reserve Held for Running of PC 9-12 mths</t>
  </si>
  <si>
    <t>Balances</t>
  </si>
  <si>
    <t>SPEND ITEMS ALLOCATED FROM RESERVES</t>
  </si>
  <si>
    <t>Draw from Reserves 2026 27 = £4528.05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</si>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</sst>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;\(#,##0.00\)"/>
    <numFmt numFmtId="165" formatCode="#,##0.00_ ;[Red]\-#,##0.00\ "/>
    <numFmt numFmtId="166" formatCode="#,##0.00_ ;\-#,##0.00\ 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u/>
      <sz val="14"/>
      <color theme="1"/>
      <name val="Aptos Narrow"/>
      <family val="2"/>
      <scheme val="minor"/>
    </font>
    <font>
      <sz val="14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name val="Aptos Narrow"/>
      <family val="2"/>
      <scheme val="minor"/>
    </font>
    <font>
      <b/>
      <sz val="12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4">
    <xf numFmtId="0" fontId="0" fillId="0" borderId="0" xfId="0"/>
    <xf numFmtId="4" fontId="0" fillId="0" borderId="0" xfId="0" applyNumberFormat="1"/>
    <xf numFmtId="165" fontId="0" fillId="0" borderId="0" xfId="0" applyNumberFormat="1"/>
    <xf numFmtId="0" fontId="0" fillId="0" borderId="0" xfId="0" applyAlignment="1">
      <alignment wrapText="1"/>
    </xf>
    <xf numFmtId="164" fontId="0" fillId="0" borderId="0" xfId="1" applyNumberFormat="1" applyFont="1" applyFill="1" applyBorder="1"/>
    <xf numFmtId="164" fontId="5" fillId="0" borderId="1" xfId="0" applyNumberFormat="1" applyFont="1" applyBorder="1"/>
    <xf numFmtId="164" fontId="6" fillId="0" borderId="1" xfId="0" applyNumberFormat="1" applyFont="1" applyBorder="1"/>
    <xf numFmtId="0" fontId="7" fillId="0" borderId="0" xfId="0" applyFont="1"/>
    <xf numFmtId="0" fontId="8" fillId="0" borderId="0" xfId="0" applyFont="1"/>
    <xf numFmtId="165" fontId="8" fillId="0" borderId="0" xfId="0" applyNumberFormat="1" applyFont="1"/>
    <xf numFmtId="164" fontId="9" fillId="0" borderId="1" xfId="0" applyNumberFormat="1" applyFont="1" applyBorder="1"/>
    <xf numFmtId="164" fontId="10" fillId="0" borderId="1" xfId="0" applyNumberFormat="1" applyFont="1" applyBorder="1"/>
    <xf numFmtId="0" fontId="10" fillId="0" borderId="1" xfId="0" applyFont="1" applyBorder="1"/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165" fontId="7" fillId="0" borderId="0" xfId="0" applyNumberFormat="1" applyFont="1" applyAlignment="1">
      <alignment horizontal="center" wrapText="1"/>
    </xf>
    <xf numFmtId="0" fontId="8" fillId="0" borderId="1" xfId="0" applyFont="1" applyBorder="1"/>
    <xf numFmtId="0" fontId="9" fillId="0" borderId="1" xfId="0" applyFont="1" applyBorder="1"/>
    <xf numFmtId="164" fontId="9" fillId="0" borderId="2" xfId="0" applyNumberFormat="1" applyFont="1" applyBorder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11" fillId="0" borderId="1" xfId="0" applyFont="1" applyBorder="1"/>
    <xf numFmtId="0" fontId="12" fillId="0" borderId="1" xfId="0" applyFont="1" applyBorder="1"/>
    <xf numFmtId="164" fontId="10" fillId="0" borderId="2" xfId="0" applyNumberFormat="1" applyFont="1" applyBorder="1"/>
    <xf numFmtId="4" fontId="8" fillId="0" borderId="1" xfId="1" applyNumberFormat="1" applyFont="1" applyFill="1" applyBorder="1"/>
    <xf numFmtId="4" fontId="8" fillId="0" borderId="2" xfId="1" applyNumberFormat="1" applyFont="1" applyFill="1" applyBorder="1"/>
    <xf numFmtId="0" fontId="7" fillId="0" borderId="1" xfId="0" applyFont="1" applyBorder="1"/>
    <xf numFmtId="164" fontId="7" fillId="0" borderId="1" xfId="1" applyNumberFormat="1" applyFont="1" applyFill="1" applyBorder="1"/>
    <xf numFmtId="164" fontId="8" fillId="0" borderId="2" xfId="1" applyNumberFormat="1" applyFont="1" applyBorder="1"/>
    <xf numFmtId="164" fontId="8" fillId="0" borderId="1" xfId="1" applyNumberFormat="1" applyFont="1" applyBorder="1"/>
    <xf numFmtId="165" fontId="8" fillId="0" borderId="0" xfId="1" applyNumberFormat="1" applyFont="1"/>
    <xf numFmtId="14" fontId="7" fillId="0" borderId="0" xfId="0" applyNumberFormat="1" applyFont="1"/>
    <xf numFmtId="164" fontId="8" fillId="0" borderId="0" xfId="1" applyNumberFormat="1" applyFont="1" applyFill="1"/>
    <xf numFmtId="164" fontId="8" fillId="0" borderId="0" xfId="1" applyNumberFormat="1" applyFont="1"/>
    <xf numFmtId="164" fontId="8" fillId="0" borderId="1" xfId="1" applyNumberFormat="1" applyFont="1" applyFill="1" applyBorder="1"/>
    <xf numFmtId="164" fontId="8" fillId="0" borderId="2" xfId="1" applyNumberFormat="1" applyFont="1" applyFill="1" applyBorder="1"/>
    <xf numFmtId="164" fontId="7" fillId="0" borderId="0" xfId="1" applyNumberFormat="1" applyFont="1" applyFill="1" applyBorder="1"/>
    <xf numFmtId="165" fontId="8" fillId="0" borderId="1" xfId="0" applyNumberFormat="1" applyFont="1" applyBorder="1"/>
    <xf numFmtId="0" fontId="13" fillId="0" borderId="1" xfId="0" applyFont="1" applyBorder="1"/>
    <xf numFmtId="0" fontId="3" fillId="0" borderId="1" xfId="0" applyFont="1" applyBorder="1" applyAlignment="1">
      <alignment wrapText="1"/>
    </xf>
    <xf numFmtId="165" fontId="3" fillId="0" borderId="1" xfId="0" applyNumberFormat="1" applyFont="1" applyBorder="1"/>
    <xf numFmtId="0" fontId="3" fillId="0" borderId="1" xfId="0" applyFont="1" applyBorder="1"/>
    <xf numFmtId="0" fontId="2" fillId="0" borderId="1" xfId="0" applyFont="1" applyBorder="1"/>
    <xf numFmtId="165" fontId="2" fillId="0" borderId="1" xfId="0" applyNumberFormat="1" applyFont="1" applyBorder="1" applyAlignment="1">
      <alignment horizontal="center"/>
    </xf>
    <xf numFmtId="0" fontId="4" fillId="0" borderId="1" xfId="0" applyFont="1" applyBorder="1"/>
    <xf numFmtId="165" fontId="2" fillId="0" borderId="1" xfId="0" applyNumberFormat="1" applyFont="1" applyBorder="1"/>
    <xf numFmtId="2" fontId="3" fillId="0" borderId="1" xfId="0" applyNumberFormat="1" applyFont="1" applyBorder="1"/>
    <xf numFmtId="164" fontId="7" fillId="0" borderId="2" xfId="1" applyNumberFormat="1" applyFont="1" applyFill="1" applyBorder="1"/>
    <xf numFmtId="164" fontId="8" fillId="0" borderId="3" xfId="1" applyNumberFormat="1" applyFont="1" applyBorder="1"/>
    <xf numFmtId="165" fontId="13" fillId="0" borderId="1" xfId="0" applyNumberFormat="1" applyFont="1" applyBorder="1"/>
    <xf numFmtId="0" fontId="14" fillId="0" borderId="1" xfId="0" applyFont="1" applyBorder="1"/>
    <xf numFmtId="165" fontId="14" fillId="0" borderId="1" xfId="0" applyNumberFormat="1" applyFont="1" applyBorder="1"/>
    <xf numFmtId="0" fontId="15" fillId="0" borderId="0" xfId="0" applyFont="1"/>
    <xf numFmtId="0" fontId="14" fillId="0" borderId="0" xfId="0" applyFont="1"/>
    <xf numFmtId="165" fontId="14" fillId="0" borderId="0" xfId="0" applyNumberFormat="1" applyFont="1"/>
    <xf numFmtId="0" fontId="13" fillId="0" borderId="0" xfId="0" applyFont="1"/>
    <xf numFmtId="0" fontId="6" fillId="0" borderId="1" xfId="0" applyFont="1" applyBorder="1"/>
    <xf numFmtId="0" fontId="2" fillId="0" borderId="1" xfId="0" applyFont="1" applyBorder="1" applyAlignment="1">
      <alignment horizontal="center" wrapText="1"/>
    </xf>
    <xf numFmtId="165" fontId="2" fillId="0" borderId="1" xfId="0" applyNumberFormat="1" applyFont="1" applyBorder="1" applyAlignment="1">
      <alignment horizontal="center" wrapText="1"/>
    </xf>
    <xf numFmtId="0" fontId="3" fillId="0" borderId="0" xfId="0" applyFont="1"/>
    <xf numFmtId="166" fontId="8" fillId="0" borderId="1" xfId="1" applyNumberFormat="1" applyFont="1" applyBorder="1"/>
    <xf numFmtId="165" fontId="8" fillId="0" borderId="1" xfId="1" applyNumberFormat="1" applyFont="1" applyBorder="1"/>
    <xf numFmtId="0" fontId="8" fillId="2" borderId="0" xfId="0" applyFont="1" applyFill="1"/>
    <xf numFmtId="0" fontId="8" fillId="0" borderId="0" xfId="0" applyFont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A430-6114-4697-889A-85B6157DEE29}">
  <dimension ref="A1:F68"/>
  <sheetViews>
    <sheetView tabSelected="1" zoomScaleNormal="100" workbookViewId="0">
      <pane xSplit="1" ySplit="3" topLeftCell="B44" activePane="bottomRight" state="frozen"/>
      <selection pane="topRight" activeCell="B1" sqref="B1"/>
      <selection pane="bottomLeft" activeCell="A4" sqref="A4"/>
      <selection pane="bottomRight" activeCell="A26" sqref="A26:XFD26"/>
    </sheetView>
  </sheetViews>
  <sheetFormatPr defaultRowHeight="15" x14ac:dyDescent="0.25"/>
  <cols>
    <col min="1" max="1" width="49.5703125" customWidth="1"/>
    <col min="2" max="2" width="14.28515625" customWidth="1"/>
    <col min="3" max="3" width="15.42578125" customWidth="1"/>
    <col min="4" max="4" width="15" customWidth="1"/>
    <col min="5" max="5" width="16.42578125" style="2" customWidth="1"/>
    <col min="6" max="6" width="89" customWidth="1"/>
  </cols>
  <sheetData>
    <row r="1" spans="1:6" s="53" customFormat="1" ht="21" x14ac:dyDescent="0.35">
      <c r="A1" s="52" t="s">
        <v>0</v>
      </c>
      <c r="E1" s="54"/>
    </row>
    <row r="2" spans="1:6" s="53" customFormat="1" ht="21" x14ac:dyDescent="0.35">
      <c r="A2" s="52" t="s">
        <v>17</v>
      </c>
      <c r="B2" s="55" t="s">
        <v>43</v>
      </c>
      <c r="E2" s="54"/>
    </row>
    <row r="3" spans="1:6" s="59" customFormat="1" ht="56.25" x14ac:dyDescent="0.3">
      <c r="A3" s="56" t="s">
        <v>1</v>
      </c>
      <c r="B3" s="57" t="s">
        <v>18</v>
      </c>
      <c r="C3" s="57" t="s">
        <v>19</v>
      </c>
      <c r="D3" s="57" t="s">
        <v>20</v>
      </c>
      <c r="E3" s="58" t="s">
        <v>21</v>
      </c>
      <c r="F3" s="57" t="s">
        <v>71</v>
      </c>
    </row>
    <row r="4" spans="1:6" ht="15.75" x14ac:dyDescent="0.25">
      <c r="A4" s="12" t="s">
        <v>35</v>
      </c>
      <c r="B4" s="13" t="s">
        <v>14</v>
      </c>
      <c r="C4" s="14" t="s">
        <v>14</v>
      </c>
      <c r="D4" s="13" t="s">
        <v>14</v>
      </c>
      <c r="E4" s="15" t="s">
        <v>14</v>
      </c>
      <c r="F4" s="16"/>
    </row>
    <row r="5" spans="1:6" ht="15.75" x14ac:dyDescent="0.25">
      <c r="A5" s="17" t="s">
        <v>3</v>
      </c>
      <c r="B5" s="10">
        <v>-3078.08</v>
      </c>
      <c r="C5" s="10">
        <v>-3312.6</v>
      </c>
      <c r="D5" s="10">
        <v>-3700</v>
      </c>
      <c r="E5" s="18">
        <f>D5-C5</f>
        <v>-387.40000000000009</v>
      </c>
      <c r="F5" s="16" t="s">
        <v>95</v>
      </c>
    </row>
    <row r="6" spans="1:6" ht="15.75" x14ac:dyDescent="0.25">
      <c r="A6" s="16" t="s">
        <v>2</v>
      </c>
      <c r="B6" s="10">
        <v>-483.49</v>
      </c>
      <c r="C6" s="10">
        <v>-522.73</v>
      </c>
      <c r="D6" s="10">
        <v>-700</v>
      </c>
      <c r="E6" s="18">
        <f t="shared" ref="E6:E55" si="0">D6-C6</f>
        <v>-177.26999999999998</v>
      </c>
      <c r="F6" s="16" t="s">
        <v>85</v>
      </c>
    </row>
    <row r="7" spans="1:6" ht="15.75" x14ac:dyDescent="0.25">
      <c r="A7" s="16" t="s">
        <v>7</v>
      </c>
      <c r="B7" s="10">
        <v>-35</v>
      </c>
      <c r="C7" s="10">
        <v>-47</v>
      </c>
      <c r="D7" s="10">
        <v>-55</v>
      </c>
      <c r="E7" s="18">
        <f t="shared" si="0"/>
        <v>-8</v>
      </c>
      <c r="F7" s="16" t="s">
        <v>96</v>
      </c>
    </row>
    <row r="8" spans="1:6" ht="15.75" x14ac:dyDescent="0.25">
      <c r="A8" s="19" t="s">
        <v>89</v>
      </c>
      <c r="B8" s="10">
        <v>-185.54</v>
      </c>
      <c r="C8" s="10">
        <v>0</v>
      </c>
      <c r="D8" s="10">
        <v>0</v>
      </c>
      <c r="E8" s="18">
        <f t="shared" si="0"/>
        <v>0</v>
      </c>
      <c r="F8" s="16" t="s">
        <v>49</v>
      </c>
    </row>
    <row r="9" spans="1:6" ht="15.75" x14ac:dyDescent="0.25">
      <c r="A9" s="19" t="s">
        <v>90</v>
      </c>
      <c r="B9" s="10">
        <v>-216</v>
      </c>
      <c r="C9" s="10">
        <v>-336</v>
      </c>
      <c r="D9" s="10">
        <v>-336</v>
      </c>
      <c r="E9" s="18">
        <f t="shared" si="0"/>
        <v>0</v>
      </c>
      <c r="F9" s="16" t="s">
        <v>97</v>
      </c>
    </row>
    <row r="10" spans="1:6" ht="15.75" x14ac:dyDescent="0.25">
      <c r="A10" s="16" t="s">
        <v>22</v>
      </c>
      <c r="B10" s="10">
        <v>-937.59</v>
      </c>
      <c r="C10" s="10">
        <v>-977.27</v>
      </c>
      <c r="D10" s="10">
        <v>-1085.05</v>
      </c>
      <c r="E10" s="18">
        <f t="shared" si="0"/>
        <v>-107.77999999999997</v>
      </c>
      <c r="F10" s="16" t="s">
        <v>98</v>
      </c>
    </row>
    <row r="11" spans="1:6" ht="15.75" x14ac:dyDescent="0.25">
      <c r="A11" s="16" t="s">
        <v>10</v>
      </c>
      <c r="B11" s="10">
        <v>-98.4</v>
      </c>
      <c r="C11" s="10">
        <v>-120</v>
      </c>
      <c r="D11" s="10">
        <v>-125</v>
      </c>
      <c r="E11" s="18">
        <f t="shared" si="0"/>
        <v>-5</v>
      </c>
      <c r="F11" s="16" t="s">
        <v>99</v>
      </c>
    </row>
    <row r="12" spans="1:6" ht="15.75" x14ac:dyDescent="0.25">
      <c r="A12" s="20" t="s">
        <v>27</v>
      </c>
      <c r="B12" s="10">
        <v>-15.57</v>
      </c>
      <c r="C12" s="10">
        <v>0</v>
      </c>
      <c r="D12" s="10">
        <v>-50</v>
      </c>
      <c r="E12" s="18">
        <f t="shared" si="0"/>
        <v>-50</v>
      </c>
      <c r="F12" s="16" t="s">
        <v>100</v>
      </c>
    </row>
    <row r="13" spans="1:6" ht="15.75" x14ac:dyDescent="0.25">
      <c r="A13" s="16" t="s">
        <v>26</v>
      </c>
      <c r="B13" s="10">
        <v>-22.7</v>
      </c>
      <c r="C13" s="10">
        <v>-36.549999999999997</v>
      </c>
      <c r="D13" s="10">
        <v>-30</v>
      </c>
      <c r="E13" s="18">
        <f t="shared" si="0"/>
        <v>6.5499999999999972</v>
      </c>
      <c r="F13" s="16" t="s">
        <v>101</v>
      </c>
    </row>
    <row r="14" spans="1:6" ht="15.75" x14ac:dyDescent="0.25">
      <c r="A14" s="16" t="s">
        <v>25</v>
      </c>
      <c r="B14" s="10">
        <v>-147.77000000000001</v>
      </c>
      <c r="C14" s="10">
        <v>-240.83</v>
      </c>
      <c r="D14" s="10">
        <v>-280</v>
      </c>
      <c r="E14" s="18">
        <f t="shared" si="0"/>
        <v>-39.169999999999987</v>
      </c>
      <c r="F14" s="16" t="s">
        <v>102</v>
      </c>
    </row>
    <row r="15" spans="1:6" ht="15.75" x14ac:dyDescent="0.25">
      <c r="A15" s="16" t="s">
        <v>23</v>
      </c>
      <c r="B15" s="10">
        <v>-178</v>
      </c>
      <c r="C15" s="10">
        <v>-130</v>
      </c>
      <c r="D15" s="10">
        <v>-150</v>
      </c>
      <c r="E15" s="18">
        <f t="shared" si="0"/>
        <v>-20</v>
      </c>
      <c r="F15" s="16" t="s">
        <v>103</v>
      </c>
    </row>
    <row r="16" spans="1:6" ht="15.75" x14ac:dyDescent="0.25">
      <c r="A16" s="16" t="s">
        <v>8</v>
      </c>
      <c r="B16" s="10">
        <v>0</v>
      </c>
      <c r="C16" s="10">
        <v>-50</v>
      </c>
      <c r="D16" s="10">
        <v>-25</v>
      </c>
      <c r="E16" s="18">
        <f t="shared" si="0"/>
        <v>25</v>
      </c>
      <c r="F16" s="16" t="s">
        <v>86</v>
      </c>
    </row>
    <row r="17" spans="1:6" ht="15.75" x14ac:dyDescent="0.25">
      <c r="A17" s="16" t="s">
        <v>15</v>
      </c>
      <c r="B17" s="10">
        <v>-300</v>
      </c>
      <c r="C17" s="10">
        <v>-300</v>
      </c>
      <c r="D17" s="10">
        <v>-300</v>
      </c>
      <c r="E17" s="18">
        <f t="shared" si="0"/>
        <v>0</v>
      </c>
      <c r="F17" s="16" t="s">
        <v>104</v>
      </c>
    </row>
    <row r="18" spans="1:6" ht="15.75" x14ac:dyDescent="0.25">
      <c r="A18" s="16" t="s">
        <v>5</v>
      </c>
      <c r="B18" s="10">
        <v>-87.5</v>
      </c>
      <c r="C18" s="10">
        <v>-144</v>
      </c>
      <c r="D18" s="10">
        <v>-150</v>
      </c>
      <c r="E18" s="18">
        <f t="shared" si="0"/>
        <v>-6</v>
      </c>
      <c r="F18" s="16" t="s">
        <v>113</v>
      </c>
    </row>
    <row r="19" spans="1:6" ht="15.75" x14ac:dyDescent="0.25">
      <c r="A19" s="16" t="s">
        <v>16</v>
      </c>
      <c r="B19" s="10">
        <v>0</v>
      </c>
      <c r="C19" s="10">
        <v>-133.6</v>
      </c>
      <c r="D19" s="10">
        <v>-450</v>
      </c>
      <c r="E19" s="18">
        <f t="shared" si="0"/>
        <v>-316.39999999999998</v>
      </c>
      <c r="F19" s="16" t="s">
        <v>29</v>
      </c>
    </row>
    <row r="20" spans="1:6" ht="15.75" x14ac:dyDescent="0.25">
      <c r="A20" s="16" t="s">
        <v>13</v>
      </c>
      <c r="B20" s="10">
        <v>-28</v>
      </c>
      <c r="C20" s="10">
        <v>-26.25</v>
      </c>
      <c r="D20" s="10">
        <v>-30</v>
      </c>
      <c r="E20" s="18">
        <f t="shared" si="0"/>
        <v>-3.75</v>
      </c>
      <c r="F20" s="16"/>
    </row>
    <row r="21" spans="1:6" ht="15.75" x14ac:dyDescent="0.25">
      <c r="A21" s="16" t="s">
        <v>28</v>
      </c>
      <c r="B21" s="10">
        <v>-252</v>
      </c>
      <c r="C21" s="10">
        <v>-252</v>
      </c>
      <c r="D21" s="10">
        <v>0</v>
      </c>
      <c r="E21" s="18">
        <f t="shared" si="0"/>
        <v>252</v>
      </c>
      <c r="F21" s="16" t="s">
        <v>105</v>
      </c>
    </row>
    <row r="22" spans="1:6" ht="15.75" x14ac:dyDescent="0.25">
      <c r="A22" s="21" t="s">
        <v>24</v>
      </c>
      <c r="B22" s="10">
        <v>0</v>
      </c>
      <c r="C22" s="10">
        <v>-222</v>
      </c>
      <c r="D22" s="10">
        <v>0</v>
      </c>
      <c r="E22" s="18">
        <f t="shared" si="0"/>
        <v>222</v>
      </c>
      <c r="F22" s="16" t="s">
        <v>30</v>
      </c>
    </row>
    <row r="23" spans="1:6" ht="15.75" x14ac:dyDescent="0.25">
      <c r="A23" s="21" t="s">
        <v>36</v>
      </c>
      <c r="B23" s="10">
        <v>0</v>
      </c>
      <c r="C23" s="10">
        <v>-96.47</v>
      </c>
      <c r="D23" s="10">
        <v>-100</v>
      </c>
      <c r="E23" s="18">
        <f t="shared" si="0"/>
        <v>-3.5300000000000011</v>
      </c>
      <c r="F23" s="16" t="s">
        <v>31</v>
      </c>
    </row>
    <row r="24" spans="1:6" ht="15.75" x14ac:dyDescent="0.25">
      <c r="A24" s="16" t="s">
        <v>91</v>
      </c>
      <c r="B24" s="10">
        <v>0</v>
      </c>
      <c r="C24" s="10">
        <v>0</v>
      </c>
      <c r="D24" s="10">
        <v>-250</v>
      </c>
      <c r="E24" s="18">
        <f t="shared" si="0"/>
        <v>-250</v>
      </c>
      <c r="F24" s="16" t="s">
        <v>110</v>
      </c>
    </row>
    <row r="25" spans="1:6" ht="15.75" x14ac:dyDescent="0.25">
      <c r="A25" s="16" t="s">
        <v>92</v>
      </c>
      <c r="B25" s="10">
        <v>0</v>
      </c>
      <c r="C25" s="10">
        <v>0</v>
      </c>
      <c r="D25" s="10">
        <v>-350</v>
      </c>
      <c r="E25" s="18">
        <f t="shared" si="0"/>
        <v>-350</v>
      </c>
      <c r="F25" s="16" t="s">
        <v>39</v>
      </c>
    </row>
    <row r="26" spans="1:6" ht="15.75" x14ac:dyDescent="0.25">
      <c r="A26" s="21" t="s">
        <v>93</v>
      </c>
      <c r="B26" s="10">
        <v>0</v>
      </c>
      <c r="C26" s="10">
        <v>0</v>
      </c>
      <c r="D26" s="10">
        <v>0</v>
      </c>
      <c r="E26" s="18">
        <f t="shared" si="0"/>
        <v>0</v>
      </c>
      <c r="F26" s="16" t="s">
        <v>50</v>
      </c>
    </row>
    <row r="27" spans="1:6" ht="15.75" x14ac:dyDescent="0.25">
      <c r="A27" s="22" t="s">
        <v>74</v>
      </c>
      <c r="B27" s="11">
        <f>SUM(B5:B26)</f>
        <v>-6065.6399999999994</v>
      </c>
      <c r="C27" s="11">
        <f>SUM(C5:C26)</f>
        <v>-6947.3000000000011</v>
      </c>
      <c r="D27" s="11">
        <f>SUM(D5:D26)</f>
        <v>-8166.05</v>
      </c>
      <c r="E27" s="23">
        <f t="shared" si="0"/>
        <v>-1218.7499999999991</v>
      </c>
      <c r="F27" s="16"/>
    </row>
    <row r="28" spans="1:6" ht="15.75" x14ac:dyDescent="0.25">
      <c r="A28" s="22"/>
      <c r="B28" s="24"/>
      <c r="C28" s="25"/>
      <c r="D28" s="24"/>
      <c r="E28" s="60"/>
      <c r="F28" s="16"/>
    </row>
    <row r="29" spans="1:6" ht="15.75" x14ac:dyDescent="0.25">
      <c r="A29" s="22" t="s">
        <v>52</v>
      </c>
      <c r="B29" s="24"/>
      <c r="C29" s="25"/>
      <c r="D29" s="24"/>
      <c r="E29" s="60"/>
      <c r="F29" s="16"/>
    </row>
    <row r="30" spans="1:6" ht="15.75" x14ac:dyDescent="0.25">
      <c r="A30" s="21" t="s">
        <v>32</v>
      </c>
      <c r="B30" s="10">
        <v>-1002.14</v>
      </c>
      <c r="C30" s="10">
        <v>-188.16</v>
      </c>
      <c r="D30" s="10">
        <v>-400</v>
      </c>
      <c r="E30" s="18">
        <f t="shared" si="0"/>
        <v>-211.84</v>
      </c>
      <c r="F30" s="16" t="s">
        <v>111</v>
      </c>
    </row>
    <row r="31" spans="1:6" ht="15.75" x14ac:dyDescent="0.25">
      <c r="A31" s="16" t="s">
        <v>51</v>
      </c>
      <c r="B31" s="10">
        <v>0</v>
      </c>
      <c r="C31" s="10">
        <v>-8400</v>
      </c>
      <c r="D31" s="10">
        <v>-7992</v>
      </c>
      <c r="E31" s="18">
        <f t="shared" si="0"/>
        <v>408</v>
      </c>
      <c r="F31" s="16" t="s">
        <v>112</v>
      </c>
    </row>
    <row r="32" spans="1:6" ht="15.75" x14ac:dyDescent="0.25">
      <c r="A32" s="16" t="s">
        <v>55</v>
      </c>
      <c r="B32" s="10">
        <v>0</v>
      </c>
      <c r="C32" s="10">
        <v>0</v>
      </c>
      <c r="D32" s="10">
        <v>-1800</v>
      </c>
      <c r="E32" s="18">
        <f t="shared" si="0"/>
        <v>-1800</v>
      </c>
      <c r="F32" s="16" t="s">
        <v>56</v>
      </c>
    </row>
    <row r="33" spans="1:6" ht="15.75" x14ac:dyDescent="0.25">
      <c r="A33" s="16" t="s">
        <v>44</v>
      </c>
      <c r="B33" s="10">
        <v>0</v>
      </c>
      <c r="C33" s="10">
        <v>-3607</v>
      </c>
      <c r="D33" s="10">
        <v>0</v>
      </c>
      <c r="E33" s="18">
        <f t="shared" si="0"/>
        <v>3607</v>
      </c>
      <c r="F33" s="16" t="s">
        <v>53</v>
      </c>
    </row>
    <row r="34" spans="1:6" ht="15.75" x14ac:dyDescent="0.25">
      <c r="A34" s="16" t="s">
        <v>45</v>
      </c>
      <c r="B34" s="10">
        <v>0</v>
      </c>
      <c r="C34" s="10">
        <v>0</v>
      </c>
      <c r="D34" s="10">
        <v>-1200</v>
      </c>
      <c r="E34" s="18">
        <f t="shared" si="0"/>
        <v>-1200</v>
      </c>
      <c r="F34" s="16" t="s">
        <v>54</v>
      </c>
    </row>
    <row r="35" spans="1:6" ht="15.75" x14ac:dyDescent="0.25">
      <c r="A35" s="16" t="s">
        <v>42</v>
      </c>
      <c r="B35" s="10">
        <v>0</v>
      </c>
      <c r="C35" s="10">
        <v>0</v>
      </c>
      <c r="D35" s="10">
        <v>-1440</v>
      </c>
      <c r="E35" s="18">
        <f t="shared" si="0"/>
        <v>-1440</v>
      </c>
      <c r="F35" s="16" t="s">
        <v>48</v>
      </c>
    </row>
    <row r="36" spans="1:6" ht="15.75" x14ac:dyDescent="0.25">
      <c r="A36" s="16" t="s">
        <v>72</v>
      </c>
      <c r="B36" s="10">
        <v>-1380</v>
      </c>
      <c r="C36" s="10">
        <v>0</v>
      </c>
      <c r="D36" s="10">
        <v>0</v>
      </c>
      <c r="E36" s="18">
        <v>0</v>
      </c>
      <c r="F36" s="16" t="s">
        <v>73</v>
      </c>
    </row>
    <row r="37" spans="1:6" ht="15.75" x14ac:dyDescent="0.25">
      <c r="A37" s="16" t="s">
        <v>37</v>
      </c>
      <c r="B37" s="10">
        <v>-40264.980000000003</v>
      </c>
      <c r="C37" s="10">
        <v>0</v>
      </c>
      <c r="D37" s="10">
        <v>0</v>
      </c>
      <c r="E37" s="18">
        <f t="shared" si="0"/>
        <v>0</v>
      </c>
      <c r="F37" s="16" t="s">
        <v>106</v>
      </c>
    </row>
    <row r="38" spans="1:6" ht="15.75" x14ac:dyDescent="0.25">
      <c r="A38" s="16" t="s">
        <v>76</v>
      </c>
      <c r="B38" s="10">
        <v>0</v>
      </c>
      <c r="C38" s="10">
        <v>0</v>
      </c>
      <c r="D38" s="10">
        <v>-1200</v>
      </c>
      <c r="E38" s="18">
        <f t="shared" si="0"/>
        <v>-1200</v>
      </c>
      <c r="F38" s="16" t="s">
        <v>77</v>
      </c>
    </row>
    <row r="39" spans="1:6" ht="15.75" x14ac:dyDescent="0.25">
      <c r="A39" s="16" t="s">
        <v>38</v>
      </c>
      <c r="B39" s="10">
        <v>0</v>
      </c>
      <c r="C39" s="10">
        <v>0</v>
      </c>
      <c r="D39" s="10">
        <v>-1000</v>
      </c>
      <c r="E39" s="18">
        <f t="shared" si="0"/>
        <v>-1000</v>
      </c>
      <c r="F39" s="16" t="s">
        <v>47</v>
      </c>
    </row>
    <row r="40" spans="1:6" ht="15.75" x14ac:dyDescent="0.25">
      <c r="A40" s="16" t="s">
        <v>40</v>
      </c>
      <c r="B40" s="10">
        <v>0</v>
      </c>
      <c r="C40" s="10">
        <v>0</v>
      </c>
      <c r="D40" s="10">
        <v>-250</v>
      </c>
      <c r="E40" s="18">
        <f t="shared" si="0"/>
        <v>-250</v>
      </c>
      <c r="F40" s="16"/>
    </row>
    <row r="41" spans="1:6" ht="15.75" x14ac:dyDescent="0.25">
      <c r="A41" s="16" t="s">
        <v>41</v>
      </c>
      <c r="B41" s="10">
        <v>0</v>
      </c>
      <c r="C41" s="10">
        <v>0</v>
      </c>
      <c r="D41" s="10">
        <v>-1000</v>
      </c>
      <c r="E41" s="18">
        <f t="shared" si="0"/>
        <v>-1000</v>
      </c>
      <c r="F41" s="16" t="s">
        <v>46</v>
      </c>
    </row>
    <row r="42" spans="1:6" ht="15.75" x14ac:dyDescent="0.25">
      <c r="A42" s="16" t="s">
        <v>58</v>
      </c>
      <c r="B42" s="10">
        <v>0</v>
      </c>
      <c r="C42" s="10">
        <v>0</v>
      </c>
      <c r="D42" s="10">
        <v>-500</v>
      </c>
      <c r="E42" s="18">
        <f t="shared" si="0"/>
        <v>-500</v>
      </c>
      <c r="F42" s="16" t="s">
        <v>119</v>
      </c>
    </row>
    <row r="43" spans="1:6" ht="15.75" x14ac:dyDescent="0.25">
      <c r="A43" s="26" t="s">
        <v>75</v>
      </c>
      <c r="B43" s="11">
        <f>SUM(B30:B42)</f>
        <v>-42647.12</v>
      </c>
      <c r="C43" s="11">
        <f>SUM(C30:C42)</f>
        <v>-12195.16</v>
      </c>
      <c r="D43" s="11">
        <f>SUM(D30:D42)</f>
        <v>-16782</v>
      </c>
      <c r="E43" s="23">
        <f t="shared" si="0"/>
        <v>-4586.84</v>
      </c>
      <c r="F43" s="16"/>
    </row>
    <row r="44" spans="1:6" ht="15.75" x14ac:dyDescent="0.25">
      <c r="A44" s="26" t="s">
        <v>83</v>
      </c>
      <c r="B44" s="11">
        <f>B43+B27</f>
        <v>-48712.76</v>
      </c>
      <c r="C44" s="11">
        <f t="shared" ref="C44:D44" si="1">C43+C27</f>
        <v>-19142.46</v>
      </c>
      <c r="D44" s="11">
        <f t="shared" si="1"/>
        <v>-24948.05</v>
      </c>
      <c r="E44" s="60"/>
      <c r="F44" s="16"/>
    </row>
    <row r="45" spans="1:6" ht="15.75" x14ac:dyDescent="0.25">
      <c r="A45" s="16"/>
      <c r="B45" s="27"/>
      <c r="C45" s="28"/>
      <c r="D45" s="48"/>
      <c r="E45" s="61"/>
      <c r="F45" s="16"/>
    </row>
    <row r="46" spans="1:6" ht="15.75" x14ac:dyDescent="0.25">
      <c r="A46" s="31" t="s">
        <v>33</v>
      </c>
      <c r="B46" s="32"/>
      <c r="C46" s="33"/>
      <c r="D46" s="29"/>
      <c r="E46" s="10"/>
      <c r="F46" s="16"/>
    </row>
    <row r="47" spans="1:6" ht="15.75" x14ac:dyDescent="0.25">
      <c r="A47" s="16" t="s">
        <v>4</v>
      </c>
      <c r="B47" s="34">
        <v>11000</v>
      </c>
      <c r="C47" s="35">
        <v>11000</v>
      </c>
      <c r="D47" s="29">
        <v>11000</v>
      </c>
      <c r="E47" s="10">
        <f t="shared" si="0"/>
        <v>0</v>
      </c>
      <c r="F47" s="16" t="s">
        <v>107</v>
      </c>
    </row>
    <row r="48" spans="1:6" ht="15.75" x14ac:dyDescent="0.25">
      <c r="A48" s="16" t="s">
        <v>94</v>
      </c>
      <c r="B48" s="34">
        <v>50</v>
      </c>
      <c r="C48" s="28">
        <v>50</v>
      </c>
      <c r="D48" s="29">
        <v>50</v>
      </c>
      <c r="E48" s="10">
        <f t="shared" si="0"/>
        <v>0</v>
      </c>
      <c r="F48" s="16" t="s">
        <v>57</v>
      </c>
    </row>
    <row r="49" spans="1:6" ht="15.75" x14ac:dyDescent="0.25">
      <c r="A49" s="16" t="s">
        <v>6</v>
      </c>
      <c r="B49" s="34">
        <v>5535.09</v>
      </c>
      <c r="C49" s="28">
        <v>4078.15</v>
      </c>
      <c r="D49" s="29">
        <v>3000</v>
      </c>
      <c r="E49" s="10">
        <f t="shared" si="0"/>
        <v>-1078.1500000000001</v>
      </c>
      <c r="F49" s="16" t="s">
        <v>68</v>
      </c>
    </row>
    <row r="50" spans="1:6" ht="15.75" x14ac:dyDescent="0.25">
      <c r="A50" s="16" t="s">
        <v>34</v>
      </c>
      <c r="B50" s="34">
        <v>0</v>
      </c>
      <c r="C50" s="28">
        <v>5900</v>
      </c>
      <c r="D50" s="29">
        <v>6100</v>
      </c>
      <c r="E50" s="10">
        <f t="shared" si="0"/>
        <v>200</v>
      </c>
      <c r="F50" s="16" t="s">
        <v>69</v>
      </c>
    </row>
    <row r="51" spans="1:6" ht="15.75" x14ac:dyDescent="0.25">
      <c r="A51" s="16" t="s">
        <v>66</v>
      </c>
      <c r="B51" s="34"/>
      <c r="C51" s="28">
        <v>2700</v>
      </c>
      <c r="D51" s="29">
        <v>0</v>
      </c>
      <c r="E51" s="10">
        <f t="shared" si="0"/>
        <v>-2700</v>
      </c>
      <c r="F51" s="16" t="s">
        <v>67</v>
      </c>
    </row>
    <row r="52" spans="1:6" ht="15.75" x14ac:dyDescent="0.25">
      <c r="A52" s="16" t="s">
        <v>32</v>
      </c>
      <c r="B52" s="34">
        <v>3000</v>
      </c>
      <c r="C52" s="28">
        <v>0</v>
      </c>
      <c r="D52" s="29">
        <v>0</v>
      </c>
      <c r="E52" s="10">
        <f t="shared" si="0"/>
        <v>0</v>
      </c>
      <c r="F52" s="16"/>
    </row>
    <row r="53" spans="1:6" ht="15.75" x14ac:dyDescent="0.25">
      <c r="A53" s="16" t="s">
        <v>11</v>
      </c>
      <c r="B53" s="34">
        <v>451.72</v>
      </c>
      <c r="C53" s="28">
        <v>270</v>
      </c>
      <c r="D53" s="29">
        <v>270</v>
      </c>
      <c r="E53" s="10">
        <f t="shared" si="0"/>
        <v>0</v>
      </c>
      <c r="F53" s="16" t="s">
        <v>108</v>
      </c>
    </row>
    <row r="54" spans="1:6" ht="15.75" x14ac:dyDescent="0.25">
      <c r="A54" s="16" t="s">
        <v>12</v>
      </c>
      <c r="B54" s="34">
        <v>80</v>
      </c>
      <c r="C54" s="28">
        <v>0</v>
      </c>
      <c r="D54" s="29">
        <v>0</v>
      </c>
      <c r="E54" s="10">
        <f t="shared" si="0"/>
        <v>0</v>
      </c>
      <c r="F54" s="16" t="s">
        <v>109</v>
      </c>
    </row>
    <row r="55" spans="1:6" ht="15.75" x14ac:dyDescent="0.25">
      <c r="A55" s="26" t="s">
        <v>9</v>
      </c>
      <c r="B55" s="27">
        <f>SUM(B47:B54)</f>
        <v>20116.810000000001</v>
      </c>
      <c r="C55" s="47">
        <f t="shared" ref="C55:D55" si="2">SUM(C47:C54)</f>
        <v>23998.15</v>
      </c>
      <c r="D55" s="27">
        <f t="shared" si="2"/>
        <v>20420</v>
      </c>
      <c r="E55" s="11">
        <f t="shared" si="0"/>
        <v>-3578.1500000000015</v>
      </c>
      <c r="F55" s="16"/>
    </row>
    <row r="56" spans="1:6" ht="15.75" x14ac:dyDescent="0.25">
      <c r="A56" s="8"/>
      <c r="B56" s="36"/>
      <c r="C56" s="36"/>
      <c r="D56" s="36"/>
      <c r="E56" s="30"/>
      <c r="F56" s="8"/>
    </row>
    <row r="57" spans="1:6" ht="15.75" x14ac:dyDescent="0.25">
      <c r="A57" s="7" t="s">
        <v>128</v>
      </c>
      <c r="B57" s="36"/>
      <c r="C57" s="36"/>
      <c r="D57" s="36"/>
      <c r="E57" s="30"/>
      <c r="F57" s="8"/>
    </row>
    <row r="58" spans="1:6" ht="15.75" x14ac:dyDescent="0.25">
      <c r="A58" s="8"/>
      <c r="B58" s="8"/>
      <c r="C58" s="8"/>
      <c r="D58" s="8"/>
      <c r="E58" s="9"/>
      <c r="F58" s="8"/>
    </row>
    <row r="59" spans="1:6" ht="15.75" x14ac:dyDescent="0.25">
      <c r="A59" s="62" t="s">
        <v>84</v>
      </c>
      <c r="B59" s="62"/>
      <c r="C59" s="62"/>
      <c r="D59" s="8"/>
      <c r="E59" s="9"/>
      <c r="F59" s="8"/>
    </row>
    <row r="60" spans="1:6" ht="28.5" customHeight="1" x14ac:dyDescent="0.25">
      <c r="A60" s="63" t="s">
        <v>117</v>
      </c>
      <c r="B60" s="63"/>
      <c r="C60" s="63"/>
      <c r="D60" s="63"/>
      <c r="E60" s="63"/>
      <c r="F60" s="8"/>
    </row>
    <row r="61" spans="1:6" x14ac:dyDescent="0.25">
      <c r="B61" s="1"/>
    </row>
    <row r="62" spans="1:6" x14ac:dyDescent="0.25">
      <c r="B62" s="4"/>
    </row>
    <row r="63" spans="1:6" x14ac:dyDescent="0.25">
      <c r="A63" s="3"/>
      <c r="B63" s="4"/>
    </row>
    <row r="64" spans="1:6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</sheetData>
  <sortState xmlns:xlrd2="http://schemas.microsoft.com/office/spreadsheetml/2017/richdata2" ref="A6:A19">
    <sortCondition ref="A6:A19"/>
  </sortState>
  <mergeCells count="2">
    <mergeCell ref="A59:C59"/>
    <mergeCell ref="A60:E60"/>
  </mergeCells>
  <pageMargins left="0.7" right="0.7" top="0.75" bottom="0.75" header="0.3" footer="0.3"/>
  <pageSetup paperSize="9" scale="65" orientation="landscape" r:id="rId1"/>
  <rowBreaks count="1" manualBreakCount="1">
    <brk id="28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1D11E-E7E2-4F71-97D1-65F66E485AAC}">
  <dimension ref="A1:G40"/>
  <sheetViews>
    <sheetView zoomScale="85" zoomScaleNormal="85" workbookViewId="0">
      <selection activeCell="C40" sqref="C40"/>
    </sheetView>
  </sheetViews>
  <sheetFormatPr defaultRowHeight="15" x14ac:dyDescent="0.25"/>
  <cols>
    <col min="1" max="1" width="72.85546875" customWidth="1"/>
    <col min="2" max="2" width="13.42578125" style="2" bestFit="1" customWidth="1"/>
    <col min="3" max="3" width="77.140625" customWidth="1"/>
  </cols>
  <sheetData>
    <row r="1" spans="1:7" ht="21" x14ac:dyDescent="0.35">
      <c r="A1" s="38" t="s">
        <v>127</v>
      </c>
      <c r="B1" s="49"/>
      <c r="C1" s="50"/>
      <c r="D1" s="16"/>
      <c r="E1" s="16"/>
      <c r="F1" s="16"/>
      <c r="G1" s="16"/>
    </row>
    <row r="2" spans="1:7" ht="21" x14ac:dyDescent="0.35">
      <c r="A2" s="38" t="s">
        <v>78</v>
      </c>
      <c r="B2" s="51"/>
      <c r="C2" s="50"/>
      <c r="D2" s="16"/>
      <c r="E2" s="16"/>
      <c r="F2" s="16"/>
      <c r="G2" s="16"/>
    </row>
    <row r="3" spans="1:7" ht="37.5" x14ac:dyDescent="0.3">
      <c r="A3" s="39" t="s">
        <v>118</v>
      </c>
      <c r="B3" s="40"/>
      <c r="C3" s="41"/>
      <c r="D3" s="41"/>
      <c r="E3" s="41"/>
      <c r="F3" s="41"/>
      <c r="G3" s="41"/>
    </row>
    <row r="4" spans="1:7" ht="18.75" x14ac:dyDescent="0.3">
      <c r="A4" s="42"/>
      <c r="B4" s="40"/>
      <c r="C4" s="41"/>
      <c r="D4" s="41"/>
      <c r="E4" s="41"/>
      <c r="F4" s="41"/>
      <c r="G4" s="41"/>
    </row>
    <row r="5" spans="1:7" ht="18.75" x14ac:dyDescent="0.3">
      <c r="A5" s="42"/>
      <c r="B5" s="43" t="s">
        <v>14</v>
      </c>
      <c r="C5" s="41"/>
      <c r="D5" s="41"/>
      <c r="E5" s="41"/>
      <c r="F5" s="41"/>
      <c r="G5" s="41"/>
    </row>
    <row r="6" spans="1:7" ht="18.75" x14ac:dyDescent="0.3">
      <c r="A6" s="42" t="s">
        <v>124</v>
      </c>
      <c r="B6" s="43"/>
      <c r="C6" s="41"/>
      <c r="D6" s="41"/>
      <c r="E6" s="41"/>
      <c r="F6" s="41"/>
      <c r="G6" s="41"/>
    </row>
    <row r="7" spans="1:7" ht="18.75" x14ac:dyDescent="0.3">
      <c r="A7" s="41" t="s">
        <v>59</v>
      </c>
      <c r="B7" s="5">
        <v>-1900</v>
      </c>
      <c r="C7" s="41" t="s">
        <v>114</v>
      </c>
      <c r="D7" s="41"/>
      <c r="E7" s="41"/>
      <c r="F7" s="41"/>
      <c r="G7" s="41"/>
    </row>
    <row r="8" spans="1:7" ht="18.75" x14ac:dyDescent="0.3">
      <c r="A8" s="41" t="s">
        <v>80</v>
      </c>
      <c r="B8" s="5">
        <v>-1200</v>
      </c>
      <c r="C8" s="41" t="s">
        <v>115</v>
      </c>
      <c r="D8" s="41"/>
      <c r="E8" s="41"/>
      <c r="F8" s="41"/>
      <c r="G8" s="41"/>
    </row>
    <row r="9" spans="1:7" ht="18.75" x14ac:dyDescent="0.3">
      <c r="A9" s="41" t="s">
        <v>60</v>
      </c>
      <c r="B9" s="5">
        <v>-1000</v>
      </c>
      <c r="C9" s="41" t="s">
        <v>116</v>
      </c>
      <c r="D9" s="41"/>
      <c r="E9" s="41"/>
      <c r="F9" s="41"/>
      <c r="G9" s="41"/>
    </row>
    <row r="10" spans="1:7" ht="18.75" x14ac:dyDescent="0.3">
      <c r="A10" s="41" t="s">
        <v>58</v>
      </c>
      <c r="B10" s="5">
        <v>-500</v>
      </c>
      <c r="C10" s="41" t="s">
        <v>120</v>
      </c>
      <c r="D10" s="41"/>
      <c r="E10" s="41"/>
      <c r="F10" s="41"/>
      <c r="G10" s="41"/>
    </row>
    <row r="11" spans="1:7" ht="18.75" x14ac:dyDescent="0.3">
      <c r="A11" s="41" t="s">
        <v>38</v>
      </c>
      <c r="B11" s="5">
        <v>-1000</v>
      </c>
      <c r="C11" s="41"/>
      <c r="D11" s="41"/>
      <c r="E11" s="41"/>
      <c r="F11" s="41"/>
      <c r="G11" s="41"/>
    </row>
    <row r="12" spans="1:7" ht="18.75" x14ac:dyDescent="0.3">
      <c r="A12" s="41" t="s">
        <v>79</v>
      </c>
      <c r="B12" s="5">
        <v>-1200</v>
      </c>
      <c r="C12" s="41"/>
      <c r="D12" s="41"/>
      <c r="E12" s="41"/>
      <c r="F12" s="41"/>
      <c r="G12" s="41"/>
    </row>
    <row r="13" spans="1:7" ht="18.75" x14ac:dyDescent="0.3">
      <c r="A13" s="41" t="s">
        <v>61</v>
      </c>
      <c r="B13" s="5">
        <v>-1400</v>
      </c>
      <c r="C13" s="41"/>
      <c r="D13" s="41"/>
      <c r="E13" s="41"/>
      <c r="F13" s="41"/>
      <c r="G13" s="41"/>
    </row>
    <row r="14" spans="1:7" ht="18.75" x14ac:dyDescent="0.3">
      <c r="A14" s="41"/>
      <c r="B14" s="5">
        <v>0</v>
      </c>
      <c r="C14" s="41"/>
      <c r="D14" s="41"/>
      <c r="E14" s="41"/>
      <c r="F14" s="41"/>
      <c r="G14" s="41"/>
    </row>
    <row r="15" spans="1:7" ht="18.75" x14ac:dyDescent="0.3">
      <c r="A15" s="41" t="s">
        <v>81</v>
      </c>
      <c r="B15" s="5">
        <v>-1380</v>
      </c>
      <c r="C15" s="44"/>
      <c r="D15" s="41"/>
      <c r="E15" s="41"/>
      <c r="F15" s="41"/>
      <c r="G15" s="41"/>
    </row>
    <row r="16" spans="1:7" ht="17.25" customHeight="1" x14ac:dyDescent="0.3">
      <c r="A16" s="41"/>
      <c r="B16" s="5">
        <v>0</v>
      </c>
      <c r="C16" s="41"/>
      <c r="D16" s="41"/>
      <c r="E16" s="41"/>
      <c r="F16" s="41"/>
      <c r="G16" s="41"/>
    </row>
    <row r="17" spans="1:7" ht="18.75" x14ac:dyDescent="0.3">
      <c r="A17" s="42" t="s">
        <v>122</v>
      </c>
      <c r="B17" s="6">
        <f>SUM(B7:B15)</f>
        <v>-9580</v>
      </c>
      <c r="C17" s="41"/>
      <c r="D17" s="41"/>
      <c r="E17" s="41"/>
      <c r="F17" s="41"/>
      <c r="G17" s="41"/>
    </row>
    <row r="18" spans="1:7" ht="18.75" x14ac:dyDescent="0.3">
      <c r="A18" s="42"/>
      <c r="B18" s="45"/>
      <c r="C18" s="41"/>
      <c r="D18" s="41"/>
      <c r="E18" s="41"/>
      <c r="F18" s="41"/>
      <c r="G18" s="41"/>
    </row>
    <row r="19" spans="1:7" ht="18.75" x14ac:dyDescent="0.3">
      <c r="A19" s="42" t="s">
        <v>125</v>
      </c>
      <c r="B19" s="45">
        <v>7000</v>
      </c>
      <c r="C19" s="41" t="s">
        <v>121</v>
      </c>
      <c r="D19" s="41"/>
      <c r="E19" s="41"/>
      <c r="F19" s="41"/>
      <c r="G19" s="41"/>
    </row>
    <row r="20" spans="1:7" ht="18.75" x14ac:dyDescent="0.3">
      <c r="A20" s="42"/>
      <c r="B20" s="45"/>
      <c r="C20" s="41"/>
      <c r="D20" s="41"/>
      <c r="E20" s="41"/>
      <c r="F20" s="41"/>
      <c r="G20" s="41"/>
    </row>
    <row r="21" spans="1:7" ht="18.75" x14ac:dyDescent="0.3">
      <c r="A21" s="42"/>
      <c r="B21" s="45"/>
      <c r="C21" s="41"/>
      <c r="D21" s="41"/>
      <c r="E21" s="41"/>
      <c r="F21" s="41"/>
      <c r="G21" s="41"/>
    </row>
    <row r="22" spans="1:7" ht="18.75" x14ac:dyDescent="0.3">
      <c r="A22" s="42"/>
      <c r="B22" s="45"/>
      <c r="C22" s="41"/>
      <c r="D22" s="41"/>
      <c r="E22" s="41"/>
      <c r="F22" s="41"/>
      <c r="G22" s="41"/>
    </row>
    <row r="23" spans="1:7" ht="19.5" customHeight="1" x14ac:dyDescent="0.3">
      <c r="A23" s="42" t="s">
        <v>126</v>
      </c>
      <c r="B23" s="40"/>
      <c r="C23" s="41"/>
      <c r="D23" s="41"/>
      <c r="E23" s="41"/>
      <c r="F23" s="41"/>
      <c r="G23" s="41"/>
    </row>
    <row r="24" spans="1:7" ht="18.75" x14ac:dyDescent="0.3">
      <c r="A24" s="41"/>
      <c r="B24" s="40"/>
      <c r="C24" s="41"/>
      <c r="D24" s="41"/>
      <c r="E24" s="41"/>
      <c r="F24" s="41"/>
      <c r="G24" s="41"/>
    </row>
    <row r="25" spans="1:7" ht="18.75" x14ac:dyDescent="0.3">
      <c r="A25" s="42" t="s">
        <v>62</v>
      </c>
      <c r="B25" s="40"/>
      <c r="C25" s="41"/>
      <c r="D25" s="41"/>
      <c r="E25" s="41"/>
      <c r="F25" s="41"/>
      <c r="G25" s="41"/>
    </row>
    <row r="26" spans="1:7" ht="18.75" x14ac:dyDescent="0.3">
      <c r="A26" s="41" t="s">
        <v>63</v>
      </c>
      <c r="B26" s="40">
        <v>400</v>
      </c>
      <c r="C26" s="41"/>
      <c r="D26" s="41"/>
      <c r="E26" s="41"/>
      <c r="F26" s="41"/>
      <c r="G26" s="41"/>
    </row>
    <row r="27" spans="1:7" ht="18.75" x14ac:dyDescent="0.3">
      <c r="A27" s="41" t="s">
        <v>64</v>
      </c>
      <c r="B27" s="40">
        <v>9000</v>
      </c>
      <c r="C27" s="41"/>
      <c r="D27" s="41"/>
      <c r="E27" s="41"/>
      <c r="F27" s="41"/>
      <c r="G27" s="41"/>
    </row>
    <row r="28" spans="1:7" ht="18.75" x14ac:dyDescent="0.3">
      <c r="A28" s="46" t="s">
        <v>65</v>
      </c>
      <c r="B28" s="40">
        <v>7100</v>
      </c>
      <c r="C28" s="41"/>
      <c r="D28" s="41"/>
      <c r="E28" s="41"/>
      <c r="F28" s="41"/>
      <c r="G28" s="41"/>
    </row>
    <row r="29" spans="1:7" ht="18.75" x14ac:dyDescent="0.3">
      <c r="A29" s="41" t="s">
        <v>70</v>
      </c>
      <c r="B29" s="40">
        <v>2700</v>
      </c>
      <c r="C29" s="41"/>
      <c r="D29" s="41"/>
      <c r="E29" s="41"/>
      <c r="F29" s="41"/>
      <c r="G29" s="41"/>
    </row>
    <row r="30" spans="1:7" ht="18.75" x14ac:dyDescent="0.3">
      <c r="A30" s="41"/>
      <c r="B30" s="40"/>
      <c r="C30" s="41"/>
      <c r="D30" s="41"/>
      <c r="E30" s="41"/>
      <c r="F30" s="41"/>
      <c r="G30" s="41"/>
    </row>
    <row r="31" spans="1:7" ht="18.75" x14ac:dyDescent="0.3">
      <c r="A31" s="41" t="s">
        <v>82</v>
      </c>
      <c r="B31" s="40">
        <f>SUM(B26:B29)</f>
        <v>19200</v>
      </c>
      <c r="C31" s="41"/>
      <c r="D31" s="41"/>
      <c r="E31" s="41"/>
      <c r="F31" s="41"/>
      <c r="G31" s="41"/>
    </row>
    <row r="32" spans="1:7" ht="18.75" x14ac:dyDescent="0.3">
      <c r="A32" s="41" t="s">
        <v>88</v>
      </c>
      <c r="B32" s="6">
        <v>-4528.05</v>
      </c>
      <c r="C32" s="41" t="s">
        <v>123</v>
      </c>
      <c r="D32" s="41"/>
      <c r="E32" s="41"/>
      <c r="F32" s="41"/>
      <c r="G32" s="41"/>
    </row>
    <row r="33" spans="1:7" ht="18.75" x14ac:dyDescent="0.3">
      <c r="A33" s="41"/>
      <c r="B33" s="40"/>
      <c r="C33" s="41"/>
      <c r="D33" s="41"/>
      <c r="E33" s="41"/>
      <c r="F33" s="41"/>
      <c r="G33" s="41"/>
    </row>
    <row r="34" spans="1:7" ht="18.75" x14ac:dyDescent="0.3">
      <c r="A34" s="42" t="s">
        <v>87</v>
      </c>
      <c r="B34" s="45">
        <f>SUM(B31:B32)</f>
        <v>14671.95</v>
      </c>
      <c r="C34" s="41"/>
      <c r="D34" s="41"/>
      <c r="E34" s="41"/>
      <c r="F34" s="41"/>
      <c r="G34" s="41"/>
    </row>
    <row r="35" spans="1:7" ht="15.75" x14ac:dyDescent="0.25">
      <c r="A35" s="16"/>
      <c r="B35" s="37"/>
      <c r="C35" s="16"/>
      <c r="D35" s="16"/>
      <c r="E35" s="16"/>
      <c r="F35" s="16"/>
      <c r="G35" s="16"/>
    </row>
    <row r="36" spans="1:7" ht="15.75" x14ac:dyDescent="0.25">
      <c r="A36" s="8"/>
      <c r="B36" s="9"/>
      <c r="C36" s="8"/>
      <c r="D36" s="8"/>
      <c r="E36" s="8"/>
      <c r="F36" s="8"/>
      <c r="G36" s="8"/>
    </row>
    <row r="40" spans="1:7" x14ac:dyDescent="0.25">
      <c r="C40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 27 BUDGET</vt:lpstr>
      <vt:lpstr>Allocations &amp; Reserves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Watt</dc:creator>
  <cp:lastModifiedBy>Sarah Fisher</cp:lastModifiedBy>
  <cp:lastPrinted>2026-02-05T17:35:00Z</cp:lastPrinted>
  <dcterms:created xsi:type="dcterms:W3CDTF">2024-07-12T08:23:26Z</dcterms:created>
  <dcterms:modified xsi:type="dcterms:W3CDTF">2026-03-13T17:37:21Z</dcterms:modified>
</cp:coreProperties>
</file>